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Ulaştırma Servis Hizmetleri\"/>
    </mc:Choice>
  </mc:AlternateContent>
  <bookViews>
    <workbookView xWindow="0" yWindow="0" windowWidth="23040" windowHeight="9204"/>
  </bookViews>
  <sheets>
    <sheet name="Boş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19" l="1"/>
  <c r="J40" i="19"/>
  <c r="I40" i="19"/>
  <c r="H40" i="19"/>
  <c r="G40" i="19"/>
  <c r="F40" i="19"/>
  <c r="E40" i="19"/>
  <c r="D40" i="19"/>
  <c r="D41" i="19" s="1"/>
  <c r="G53" i="19" s="1"/>
  <c r="J25" i="19"/>
  <c r="H25" i="19"/>
  <c r="F25" i="19"/>
  <c r="D2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I8" i="19"/>
  <c r="H8" i="19"/>
  <c r="I7" i="19"/>
  <c r="H7" i="19"/>
  <c r="I6" i="19"/>
  <c r="H6" i="19"/>
  <c r="I5" i="19"/>
  <c r="H5" i="19"/>
  <c r="D26" i="19" l="1"/>
  <c r="G52" i="19" s="1"/>
  <c r="I15" i="19"/>
  <c r="H15" i="19"/>
  <c r="H16" i="19" s="1"/>
  <c r="H17" i="19" s="1"/>
  <c r="H18" i="19" s="1"/>
  <c r="G51" i="19" s="1"/>
  <c r="G54" i="19" l="1"/>
</calcChain>
</file>

<file path=xl/sharedStrings.xml><?xml version="1.0" encoding="utf-8"?>
<sst xmlns="http://schemas.openxmlformats.org/spreadsheetml/2006/main" count="85" uniqueCount="71">
  <si>
    <t>ANA SAATLER</t>
  </si>
  <si>
    <t>ARA SAATLER</t>
  </si>
  <si>
    <t>0 - 50 KM</t>
  </si>
  <si>
    <t>51 - 100 KM</t>
  </si>
  <si>
    <t>İL İÇİ</t>
  </si>
  <si>
    <t>16+1 (Fiat Ducato ya da Citröen Jumper 0-3 yaş)</t>
  </si>
  <si>
    <t>27+1 (Otokar Sultan &amp; Temsa Prestige &amp; Isuzu Iveco 0-5 yaş)</t>
  </si>
  <si>
    <t>45+1 veya 54+1 (Mercedes 403 &amp; Trevego 0-10 yaş)</t>
  </si>
  <si>
    <t>16+1 (Mercedes ya da Volkswagen 0-3 yaş)</t>
  </si>
  <si>
    <t>SABİT ÜCRET</t>
  </si>
  <si>
    <t>İL DIŞI KM BİRİM FİYAT</t>
  </si>
  <si>
    <t>GÜZERGAHLAR</t>
  </si>
  <si>
    <t>Halıcıoğlu - Sütlüce Güzergahı</t>
  </si>
  <si>
    <t>Sütlüce - Halıcıoğlu Güzergahı</t>
  </si>
  <si>
    <t>Eminönü - Sütlüce Güzergahı</t>
  </si>
  <si>
    <t>Sütlüce - Eminönü Güzergahı</t>
  </si>
  <si>
    <t>Taksim - Sütlüce Güzergahı</t>
  </si>
  <si>
    <t>Sütlüce - Taksim Güzergahı</t>
  </si>
  <si>
    <t>Üsküdar - Küçükyalı Güzergahı</t>
  </si>
  <si>
    <t>16+1 Mercedes veya Volkswagen Crafter 0-3 Yaş</t>
  </si>
  <si>
    <t>27+1 Otokar Sultan &amp; Temsa Prestij &amp; Isuzu Iveco 0-5 Yaş</t>
  </si>
  <si>
    <t>TEK YÖN BİRİM FİYATLAR</t>
  </si>
  <si>
    <t>ARAÇ BEKLEMESİ GÜNLÜK</t>
  </si>
  <si>
    <t>Küçükyalı - Üsküdar Güzergahı</t>
  </si>
  <si>
    <t>16 lık araç toplam fiyatı</t>
  </si>
  <si>
    <t>27 lik araç toplam fiyatı</t>
  </si>
  <si>
    <t>Günlük Toplam</t>
  </si>
  <si>
    <t>Aylık Toplam (22 gün)</t>
  </si>
  <si>
    <t>Ara Toplam</t>
  </si>
  <si>
    <t>16+1   (Mercedes ya da Volkswagen 0-3 yaş)</t>
  </si>
  <si>
    <t>27+1  (Otokar Sultan &amp; Temsa Prestige &amp; Isuzu Iveco 0-5 yaş)</t>
  </si>
  <si>
    <t>45+1 veya 54+1  (Mercedes 403 &amp; Trevego 0-10 yaş)</t>
  </si>
  <si>
    <t>Toplam</t>
  </si>
  <si>
    <t>Genel Toplam</t>
  </si>
  <si>
    <t>ŞEHİRDIŞI - EKSTRA İŞLER</t>
  </si>
  <si>
    <t>Yapılacak Tahmini mesafe (km)</t>
  </si>
  <si>
    <t>ŞEHİRİÇİ - EKSTRA İŞLER</t>
  </si>
  <si>
    <t>RİNG SEFERLER</t>
  </si>
  <si>
    <t>Beşiktaş - Sütlüce Güzergahı</t>
  </si>
  <si>
    <t>Sütlüce - Beşiktaş Güzergahı</t>
  </si>
  <si>
    <t>16+1  (Fiat Ducato ya da Citröen Jumper 0-3 yaş)</t>
  </si>
  <si>
    <t>Yıllık Toplam (12 Ay)</t>
  </si>
  <si>
    <t>2020-2021 AKADEMİK DÖNEMİ İSTANBUL TİCARET ÜNİVERSİTESİ ULAŞTIRMA HİZMETLERİ ALIMI FİYAT TEKLİF FORMU</t>
  </si>
  <si>
    <t>Örnek Hesaplama</t>
  </si>
  <si>
    <t>Kapasite 25 kişi</t>
  </si>
  <si>
    <t>Bekleme 1 gün</t>
  </si>
  <si>
    <t xml:space="preserve">20 km mesafe için Ara Saatlerde 15 kişi </t>
  </si>
  <si>
    <t>45 km mesafe için Ana saatlerde 27 kişi</t>
  </si>
  <si>
    <t>50 km mesafe için Ara Saatlerde 50 kişi</t>
  </si>
  <si>
    <t>150 + (45 x 3) = 285 TL</t>
  </si>
  <si>
    <t>250 + (50 x 4) = 450 TL</t>
  </si>
  <si>
    <t>* ARA SAATLER : ANA SAATLER DIŞINDA KALAN SAATLER ARA SAATLER OLARAK ADLANDIRILIR.</t>
  </si>
  <si>
    <t>Sütlüce Yerleşkesi - Eskişehir  310 km</t>
  </si>
  <si>
    <t>Teklifi Sahibi</t>
  </si>
  <si>
    <t>Vergi Kimlik No</t>
  </si>
  <si>
    <t>Kaşe/İmza</t>
  </si>
  <si>
    <t>İstanbul Ticaret Üniversitesi Ulaştırma Hizmetleri Teknik Şartnamesi tamamen okunarak kabul edilmiştir.</t>
  </si>
  <si>
    <t>Fiyat Teklifi</t>
  </si>
  <si>
    <t>* Belirtilen adetler yaklaşıktır sözleşme süresince artırılıp azaltılabilir.</t>
  </si>
  <si>
    <t>16 lık araç Tek Yön Adeti</t>
  </si>
  <si>
    <t>27 lik araç Tek yön adeti</t>
  </si>
  <si>
    <t>Teklif girişi yapılacak alanlar</t>
  </si>
  <si>
    <t>Değişiklik yapılmayacak alanlar</t>
  </si>
  <si>
    <t>Verilen Fiyatlar KDV hariç birim fiyatlardır.</t>
  </si>
  <si>
    <t>* Toplam 8000 km ve 20 gün araç beklemeli olarak öngörülmüştür belirtilen mesafe ve adetler yaklaşıktır artıp azalabilir.</t>
  </si>
  <si>
    <t>* ANA SAATLER : 07:30 - 9:30  ve 17:00 - 19:30 SAATLERİ ARASIDIR Servisin ilk kalkacağı saat baz alınır.</t>
  </si>
  <si>
    <t>* Toplam 6400 km ve 72 sefer olarak öngörülmüştür belirtilen mesafe ve adetler yaklaşıktır artıp azalabilir.</t>
  </si>
  <si>
    <t>HİZMET AÇIKLAMASI</t>
  </si>
  <si>
    <t>TEKLİF TOPLAMI</t>
  </si>
  <si>
    <t>(310km x 2 TL/km) + 100 (bekleme) = 720 TL</t>
  </si>
  <si>
    <t>100 (sabit) + (20 km x 1 TL/km) = 120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</si>
</sst>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#,##0.00\ [$₺-41F]"/>
    <numFmt numFmtId="166" formatCode="#,##0.00[$₴-422]"/>
  </numFmts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4" tint="-0.249977111117893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7" fillId="0" borderId="0"/>
  </cellStyleXfs>
  <cellXfs count="132">
    <xf numFmtId="0" fontId="0" fillId="0" borderId="0" xfId="0"/>
    <xf numFmtId="0" fontId="0" fillId="0" borderId="30" xfId="0" applyBorder="1"/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 wrapText="1"/>
    </xf>
    <xf numFmtId="1" fontId="0" fillId="0" borderId="0" xfId="0" applyNumberFormat="1"/>
    <xf numFmtId="0" fontId="0" fillId="0" borderId="36" xfId="0" applyBorder="1" applyAlignment="1">
      <alignment horizontal="center" vertical="center" wrapText="1"/>
    </xf>
    <xf numFmtId="165" fontId="0" fillId="2" borderId="11" xfId="0" applyNumberFormat="1" applyFill="1" applyBorder="1" applyAlignment="1">
      <alignment horizontal="right" vertical="center"/>
    </xf>
    <xf numFmtId="165" fontId="0" fillId="2" borderId="4" xfId="0" applyNumberFormat="1" applyFill="1" applyBorder="1" applyAlignment="1">
      <alignment horizontal="right"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0" xfId="0" applyFill="1" applyBorder="1"/>
    <xf numFmtId="0" fontId="0" fillId="0" borderId="35" xfId="0" applyFill="1" applyBorder="1"/>
    <xf numFmtId="0" fontId="0" fillId="0" borderId="40" xfId="0" applyFill="1" applyBorder="1"/>
    <xf numFmtId="0" fontId="0" fillId="0" borderId="29" xfId="0" applyFill="1" applyBorder="1"/>
    <xf numFmtId="165" fontId="0" fillId="2" borderId="10" xfId="0" applyNumberFormat="1" applyFill="1" applyBorder="1" applyAlignment="1">
      <alignment horizontal="right" vertical="center"/>
    </xf>
    <xf numFmtId="0" fontId="0" fillId="0" borderId="0" xfId="0" applyBorder="1" applyAlignment="1"/>
    <xf numFmtId="165" fontId="4" fillId="0" borderId="0" xfId="0" applyNumberFormat="1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0" fillId="0" borderId="42" xfId="0" applyBorder="1"/>
    <xf numFmtId="0" fontId="1" fillId="0" borderId="44" xfId="0" applyFont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165" fontId="0" fillId="2" borderId="26" xfId="0" applyNumberFormat="1" applyFill="1" applyBorder="1" applyAlignment="1">
      <alignment horizontal="right" vertical="center"/>
    </xf>
    <xf numFmtId="0" fontId="1" fillId="0" borderId="0" xfId="0" applyFont="1" applyAlignment="1">
      <alignment horizontal="center" vertical="center" textRotation="255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3" borderId="35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5" fontId="0" fillId="3" borderId="36" xfId="0" applyNumberFormat="1" applyFill="1" applyBorder="1" applyAlignment="1">
      <alignment horizontal="right" vertical="center"/>
    </xf>
    <xf numFmtId="165" fontId="0" fillId="3" borderId="26" xfId="0" applyNumberFormat="1" applyFill="1" applyBorder="1" applyAlignment="1">
      <alignment horizontal="right" vertical="center"/>
    </xf>
    <xf numFmtId="0" fontId="0" fillId="3" borderId="10" xfId="0" applyFill="1" applyBorder="1"/>
    <xf numFmtId="0" fontId="0" fillId="3" borderId="11" xfId="0" applyFill="1" applyBorder="1"/>
    <xf numFmtId="1" fontId="0" fillId="3" borderId="6" xfId="1" applyNumberFormat="1" applyFont="1" applyFill="1" applyBorder="1" applyAlignment="1">
      <alignment horizontal="center" vertical="center"/>
    </xf>
    <xf numFmtId="1" fontId="0" fillId="3" borderId="31" xfId="1" applyNumberFormat="1" applyFont="1" applyFill="1" applyBorder="1" applyAlignment="1">
      <alignment horizontal="center" vertical="center"/>
    </xf>
    <xf numFmtId="1" fontId="0" fillId="3" borderId="6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textRotation="255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Fill="1" applyBorder="1"/>
    <xf numFmtId="166" fontId="10" fillId="0" borderId="0" xfId="0" applyNumberFormat="1" applyFont="1"/>
    <xf numFmtId="0" fontId="0" fillId="0" borderId="23" xfId="0" applyBorder="1" applyAlignment="1"/>
    <xf numFmtId="0" fontId="1" fillId="0" borderId="12" xfId="0" applyFont="1" applyFill="1" applyBorder="1" applyAlignment="1">
      <alignment horizontal="left" vertical="center"/>
    </xf>
    <xf numFmtId="0" fontId="0" fillId="3" borderId="12" xfId="0" applyFont="1" applyFill="1" applyBorder="1"/>
    <xf numFmtId="0" fontId="11" fillId="0" borderId="0" xfId="0" applyFont="1"/>
    <xf numFmtId="0" fontId="3" fillId="0" borderId="0" xfId="0" applyFont="1"/>
    <xf numFmtId="165" fontId="0" fillId="3" borderId="2" xfId="0" applyNumberFormat="1" applyFill="1" applyBorder="1" applyAlignment="1">
      <alignment horizontal="right" vertical="center"/>
    </xf>
    <xf numFmtId="165" fontId="0" fillId="3" borderId="3" xfId="0" applyNumberFormat="1" applyFill="1" applyBorder="1" applyAlignment="1">
      <alignment horizontal="right" vertical="center"/>
    </xf>
    <xf numFmtId="165" fontId="0" fillId="3" borderId="5" xfId="0" applyNumberFormat="1" applyFill="1" applyBorder="1" applyAlignment="1">
      <alignment horizontal="right" vertical="center"/>
    </xf>
    <xf numFmtId="165" fontId="0" fillId="3" borderId="4" xfId="0" applyNumberFormat="1" applyFill="1" applyBorder="1" applyAlignment="1">
      <alignment horizontal="right" vertical="center"/>
    </xf>
    <xf numFmtId="165" fontId="0" fillId="3" borderId="6" xfId="0" applyNumberFormat="1" applyFill="1" applyBorder="1" applyAlignment="1">
      <alignment horizontal="right" vertical="center"/>
    </xf>
    <xf numFmtId="165" fontId="0" fillId="4" borderId="25" xfId="0" applyNumberFormat="1" applyFill="1" applyBorder="1" applyAlignment="1">
      <alignment horizontal="right" vertical="center"/>
    </xf>
    <xf numFmtId="165" fontId="0" fillId="4" borderId="1" xfId="0" applyNumberFormat="1" applyFill="1" applyBorder="1" applyAlignment="1">
      <alignment horizontal="right" vertical="center"/>
    </xf>
    <xf numFmtId="165" fontId="0" fillId="4" borderId="22" xfId="0" applyNumberFormat="1" applyFill="1" applyBorder="1" applyAlignment="1">
      <alignment horizontal="right" vertical="center"/>
    </xf>
    <xf numFmtId="165" fontId="0" fillId="4" borderId="11" xfId="0" applyNumberFormat="1" applyFill="1" applyBorder="1" applyAlignment="1">
      <alignment horizontal="right" vertical="center"/>
    </xf>
    <xf numFmtId="165" fontId="0" fillId="4" borderId="12" xfId="0" applyNumberFormat="1" applyFill="1" applyBorder="1" applyAlignment="1">
      <alignment horizontal="right" vertical="center"/>
    </xf>
    <xf numFmtId="0" fontId="0" fillId="4" borderId="26" xfId="0" applyFill="1" applyBorder="1" applyAlignment="1">
      <alignment horizontal="center" vertical="center" wrapText="1"/>
    </xf>
    <xf numFmtId="165" fontId="0" fillId="4" borderId="26" xfId="0" applyNumberFormat="1" applyFill="1" applyBorder="1" applyAlignment="1">
      <alignment horizontal="center" vertical="center"/>
    </xf>
    <xf numFmtId="165" fontId="0" fillId="4" borderId="36" xfId="0" applyNumberFormat="1" applyFill="1" applyBorder="1" applyAlignment="1">
      <alignment horizontal="center" vertical="center"/>
    </xf>
    <xf numFmtId="0" fontId="0" fillId="4" borderId="0" xfId="0" applyFill="1"/>
    <xf numFmtId="0" fontId="11" fillId="3" borderId="0" xfId="0" applyFont="1" applyFill="1"/>
    <xf numFmtId="0" fontId="0" fillId="0" borderId="25" xfId="0" applyBorder="1" applyAlignment="1">
      <alignment horizontal="center" vertical="center" wrapText="1"/>
    </xf>
    <xf numFmtId="0" fontId="0" fillId="4" borderId="52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165" fontId="0" fillId="3" borderId="53" xfId="0" applyNumberFormat="1" applyFill="1" applyBorder="1" applyAlignment="1">
      <alignment horizontal="center" vertical="center"/>
    </xf>
    <xf numFmtId="165" fontId="0" fillId="3" borderId="54" xfId="0" applyNumberForma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1" fontId="0" fillId="3" borderId="22" xfId="1" applyNumberFormat="1" applyFont="1" applyFill="1" applyBorder="1" applyAlignment="1">
      <alignment horizontal="center" vertical="center"/>
    </xf>
    <xf numFmtId="165" fontId="0" fillId="4" borderId="25" xfId="0" applyNumberFormat="1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 wrapText="1"/>
    </xf>
    <xf numFmtId="165" fontId="0" fillId="4" borderId="36" xfId="0" applyNumberFormat="1" applyFont="1" applyFill="1" applyBorder="1" applyAlignment="1">
      <alignment horizontal="center" vertical="center"/>
    </xf>
    <xf numFmtId="165" fontId="0" fillId="3" borderId="55" xfId="0" applyNumberFormat="1" applyFill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" fontId="1" fillId="0" borderId="12" xfId="0" applyNumberFormat="1" applyFont="1" applyBorder="1" applyAlignment="1">
      <alignment horizontal="left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8" xfId="0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165" fontId="1" fillId="3" borderId="9" xfId="0" applyNumberFormat="1" applyFont="1" applyFill="1" applyBorder="1" applyAlignment="1">
      <alignment horizontal="center" vertical="center"/>
    </xf>
    <xf numFmtId="165" fontId="1" fillId="3" borderId="8" xfId="0" applyNumberFormat="1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1" fillId="3" borderId="24" xfId="0" applyNumberFormat="1" applyFont="1" applyFill="1" applyBorder="1" applyAlignment="1">
      <alignment horizontal="center" vertical="center"/>
    </xf>
    <xf numFmtId="165" fontId="1" fillId="3" borderId="20" xfId="0" applyNumberFormat="1" applyFont="1" applyFill="1" applyBorder="1" applyAlignment="1">
      <alignment horizontal="center" vertical="center"/>
    </xf>
    <xf numFmtId="165" fontId="1" fillId="3" borderId="2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1" fillId="3" borderId="16" xfId="0" applyNumberFormat="1" applyFont="1" applyFill="1" applyBorder="1" applyAlignment="1">
      <alignment horizontal="center" vertical="center"/>
    </xf>
    <xf numFmtId="165" fontId="1" fillId="3" borderId="17" xfId="0" applyNumberFormat="1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4" borderId="9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255" wrapText="1"/>
    </xf>
    <xf numFmtId="0" fontId="1" fillId="0" borderId="4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5" fontId="0" fillId="3" borderId="9" xfId="0" applyNumberFormat="1" applyFill="1" applyBorder="1" applyAlignment="1">
      <alignment horizontal="center" vertical="center"/>
    </xf>
    <xf numFmtId="165" fontId="0" fillId="3" borderId="16" xfId="0" applyNumberForma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16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topLeftCell="A31" zoomScaleNormal="100" workbookViewId="0">
      <selection activeCell="D38" sqref="D38"/>
    </sheetView>
  </sheetViews>
  <sheetFormatPr defaultRowHeight="14.4" x14ac:dyDescent="0.3"/>
  <cols>
    <col min="1" max="1" width="7.109375" customWidth="1"/>
    <col min="2" max="2" width="3" bestFit="1" customWidth="1"/>
    <col min="3" max="3" width="28.6640625" customWidth="1"/>
    <col min="4" max="4" width="13.77734375" customWidth="1"/>
    <col min="5" max="5" width="15.44140625" customWidth="1"/>
    <col min="6" max="6" width="16.5546875" customWidth="1"/>
    <col min="7" max="7" width="19.109375" customWidth="1"/>
    <col min="8" max="8" width="12.109375" bestFit="1" customWidth="1"/>
    <col min="9" max="9" width="13.5546875" customWidth="1"/>
    <col min="10" max="10" width="13.33203125" customWidth="1"/>
    <col min="11" max="11" width="12" customWidth="1"/>
  </cols>
  <sheetData>
    <row r="1" spans="1:11" ht="15.75" customHeight="1" x14ac:dyDescent="0.3">
      <c r="A1" s="114" t="s">
        <v>42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25.8" customHeight="1" thickBot="1" x14ac:dyDescent="0.3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" customHeight="1" thickBot="1" x14ac:dyDescent="0.35">
      <c r="A3" s="115" t="s">
        <v>37</v>
      </c>
      <c r="B3" s="1"/>
      <c r="C3" s="116" t="s">
        <v>11</v>
      </c>
      <c r="D3" s="118" t="s">
        <v>21</v>
      </c>
      <c r="E3" s="119"/>
      <c r="F3" s="119"/>
      <c r="G3" s="119"/>
      <c r="H3" s="119"/>
      <c r="I3" s="120"/>
      <c r="J3" s="17"/>
    </row>
    <row r="4" spans="1:11" ht="58.2" thickBot="1" x14ac:dyDescent="0.35">
      <c r="A4" s="115"/>
      <c r="B4" s="22"/>
      <c r="C4" s="117"/>
      <c r="D4" s="23" t="s">
        <v>59</v>
      </c>
      <c r="E4" s="21" t="s">
        <v>19</v>
      </c>
      <c r="F4" s="23" t="s">
        <v>60</v>
      </c>
      <c r="G4" s="23" t="s">
        <v>20</v>
      </c>
      <c r="H4" s="24" t="s">
        <v>24</v>
      </c>
      <c r="I4" s="25" t="s">
        <v>25</v>
      </c>
    </row>
    <row r="5" spans="1:11" x14ac:dyDescent="0.3">
      <c r="A5" s="115"/>
      <c r="B5" s="12">
        <v>1</v>
      </c>
      <c r="C5" s="13" t="s">
        <v>38</v>
      </c>
      <c r="D5" s="31">
        <v>9</v>
      </c>
      <c r="E5" s="59"/>
      <c r="F5" s="19"/>
      <c r="G5" s="16"/>
      <c r="H5" s="54">
        <f t="shared" ref="H5:H14" si="0">D5*E5</f>
        <v>0</v>
      </c>
      <c r="I5" s="26">
        <f>F5*G5</f>
        <v>0</v>
      </c>
    </row>
    <row r="6" spans="1:11" x14ac:dyDescent="0.3">
      <c r="A6" s="115"/>
      <c r="B6" s="10">
        <v>2</v>
      </c>
      <c r="C6" s="14" t="s">
        <v>39</v>
      </c>
      <c r="D6" s="32">
        <v>7</v>
      </c>
      <c r="E6" s="60"/>
      <c r="F6" s="20"/>
      <c r="G6" s="8"/>
      <c r="H6" s="55">
        <f t="shared" si="0"/>
        <v>0</v>
      </c>
      <c r="I6" s="9">
        <f t="shared" ref="I6:I14" si="1">F6*G6</f>
        <v>0</v>
      </c>
    </row>
    <row r="7" spans="1:11" x14ac:dyDescent="0.3">
      <c r="A7" s="115"/>
      <c r="B7" s="10">
        <v>3</v>
      </c>
      <c r="C7" s="14" t="s">
        <v>12</v>
      </c>
      <c r="D7" s="32">
        <v>25</v>
      </c>
      <c r="E7" s="60"/>
      <c r="F7" s="20"/>
      <c r="G7" s="8"/>
      <c r="H7" s="55">
        <f t="shared" si="0"/>
        <v>0</v>
      </c>
      <c r="I7" s="9">
        <f t="shared" si="1"/>
        <v>0</v>
      </c>
    </row>
    <row r="8" spans="1:11" x14ac:dyDescent="0.3">
      <c r="A8" s="115"/>
      <c r="B8" s="10">
        <v>4</v>
      </c>
      <c r="C8" s="14" t="s">
        <v>13</v>
      </c>
      <c r="D8" s="32">
        <v>30</v>
      </c>
      <c r="E8" s="60"/>
      <c r="F8" s="20"/>
      <c r="G8" s="8"/>
      <c r="H8" s="55">
        <f t="shared" si="0"/>
        <v>0</v>
      </c>
      <c r="I8" s="9">
        <f t="shared" si="1"/>
        <v>0</v>
      </c>
    </row>
    <row r="9" spans="1:11" x14ac:dyDescent="0.3">
      <c r="A9" s="115"/>
      <c r="B9" s="10">
        <v>5</v>
      </c>
      <c r="C9" s="14" t="s">
        <v>14</v>
      </c>
      <c r="D9" s="32">
        <v>15</v>
      </c>
      <c r="E9" s="60"/>
      <c r="F9" s="20"/>
      <c r="G9" s="8"/>
      <c r="H9" s="55">
        <f t="shared" si="0"/>
        <v>0</v>
      </c>
      <c r="I9" s="9">
        <f t="shared" si="1"/>
        <v>0</v>
      </c>
    </row>
    <row r="10" spans="1:11" x14ac:dyDescent="0.3">
      <c r="A10" s="115"/>
      <c r="B10" s="10">
        <v>6</v>
      </c>
      <c r="C10" s="14" t="s">
        <v>15</v>
      </c>
      <c r="D10" s="32">
        <v>16</v>
      </c>
      <c r="E10" s="60"/>
      <c r="F10" s="20"/>
      <c r="G10" s="8"/>
      <c r="H10" s="55">
        <f t="shared" si="0"/>
        <v>0</v>
      </c>
      <c r="I10" s="9">
        <f t="shared" si="1"/>
        <v>0</v>
      </c>
    </row>
    <row r="11" spans="1:11" x14ac:dyDescent="0.3">
      <c r="A11" s="115"/>
      <c r="B11" s="10">
        <v>7</v>
      </c>
      <c r="C11" s="14" t="s">
        <v>16</v>
      </c>
      <c r="D11" s="32">
        <v>2</v>
      </c>
      <c r="E11" s="60"/>
      <c r="F11" s="20"/>
      <c r="G11" s="8"/>
      <c r="H11" s="55">
        <f t="shared" si="0"/>
        <v>0</v>
      </c>
      <c r="I11" s="9">
        <f t="shared" si="1"/>
        <v>0</v>
      </c>
    </row>
    <row r="12" spans="1:11" x14ac:dyDescent="0.3">
      <c r="A12" s="115"/>
      <c r="B12" s="10">
        <v>8</v>
      </c>
      <c r="C12" s="14" t="s">
        <v>17</v>
      </c>
      <c r="D12" s="32">
        <v>2</v>
      </c>
      <c r="E12" s="60"/>
      <c r="F12" s="20"/>
      <c r="G12" s="8"/>
      <c r="H12" s="55">
        <f t="shared" si="0"/>
        <v>0</v>
      </c>
      <c r="I12" s="9">
        <f t="shared" si="1"/>
        <v>0</v>
      </c>
    </row>
    <row r="13" spans="1:11" x14ac:dyDescent="0.3">
      <c r="A13" s="115"/>
      <c r="B13" s="10">
        <v>9</v>
      </c>
      <c r="C13" s="14" t="s">
        <v>18</v>
      </c>
      <c r="D13" s="32">
        <v>6</v>
      </c>
      <c r="E13" s="60"/>
      <c r="F13" s="34">
        <v>5</v>
      </c>
      <c r="G13" s="62"/>
      <c r="H13" s="55">
        <f t="shared" si="0"/>
        <v>0</v>
      </c>
      <c r="I13" s="57">
        <f t="shared" si="1"/>
        <v>0</v>
      </c>
    </row>
    <row r="14" spans="1:11" ht="15" thickBot="1" x14ac:dyDescent="0.35">
      <c r="A14" s="115"/>
      <c r="B14" s="11">
        <v>10</v>
      </c>
      <c r="C14" s="15" t="s">
        <v>23</v>
      </c>
      <c r="D14" s="33">
        <v>9</v>
      </c>
      <c r="E14" s="61"/>
      <c r="F14" s="35">
        <v>6</v>
      </c>
      <c r="G14" s="63"/>
      <c r="H14" s="56">
        <f t="shared" si="0"/>
        <v>0</v>
      </c>
      <c r="I14" s="58">
        <f t="shared" si="1"/>
        <v>0</v>
      </c>
    </row>
    <row r="15" spans="1:11" x14ac:dyDescent="0.3">
      <c r="A15" s="115"/>
      <c r="G15" s="38" t="s">
        <v>28</v>
      </c>
      <c r="H15" s="36">
        <f>SUM(H5:H14)</f>
        <v>0</v>
      </c>
      <c r="I15" s="37">
        <f>SUM(I5:I14)</f>
        <v>0</v>
      </c>
    </row>
    <row r="16" spans="1:11" x14ac:dyDescent="0.3">
      <c r="A16" s="115"/>
      <c r="G16" s="39" t="s">
        <v>26</v>
      </c>
      <c r="H16" s="121">
        <f>SUM(H15:I15)</f>
        <v>0</v>
      </c>
      <c r="I16" s="122"/>
    </row>
    <row r="17" spans="1:11" x14ac:dyDescent="0.3">
      <c r="A17" s="115"/>
      <c r="G17" s="39" t="s">
        <v>27</v>
      </c>
      <c r="H17" s="121">
        <f>H16*22</f>
        <v>0</v>
      </c>
      <c r="I17" s="122"/>
    </row>
    <row r="18" spans="1:11" s="30" customFormat="1" ht="15" thickBot="1" x14ac:dyDescent="0.35">
      <c r="A18" s="115"/>
      <c r="C18" s="30" t="s">
        <v>58</v>
      </c>
      <c r="G18" s="51" t="s">
        <v>41</v>
      </c>
      <c r="H18" s="108">
        <f>H17*12</f>
        <v>0</v>
      </c>
      <c r="I18" s="109"/>
    </row>
    <row r="19" spans="1:11" x14ac:dyDescent="0.3">
      <c r="G19" s="28"/>
      <c r="H19" s="29"/>
      <c r="I19" s="29"/>
    </row>
    <row r="20" spans="1:11" ht="15" thickBot="1" x14ac:dyDescent="0.35">
      <c r="A20" s="112" t="s">
        <v>34</v>
      </c>
    </row>
    <row r="21" spans="1:11" ht="33" customHeight="1" thickBot="1" x14ac:dyDescent="0.35">
      <c r="A21" s="112"/>
      <c r="D21" s="123" t="s">
        <v>8</v>
      </c>
      <c r="E21" s="124"/>
      <c r="F21" s="124" t="s">
        <v>5</v>
      </c>
      <c r="G21" s="124"/>
      <c r="H21" s="124" t="s">
        <v>6</v>
      </c>
      <c r="I21" s="124"/>
      <c r="J21" s="124" t="s">
        <v>7</v>
      </c>
      <c r="K21" s="125"/>
    </row>
    <row r="22" spans="1:11" x14ac:dyDescent="0.3">
      <c r="A22" s="112"/>
      <c r="C22" s="2" t="s">
        <v>35</v>
      </c>
      <c r="D22" s="126">
        <v>2000</v>
      </c>
      <c r="E22" s="127"/>
      <c r="F22" s="128">
        <v>2000</v>
      </c>
      <c r="G22" s="127"/>
      <c r="H22" s="128">
        <v>2500</v>
      </c>
      <c r="I22" s="127"/>
      <c r="J22" s="128">
        <v>1500</v>
      </c>
      <c r="K22" s="129"/>
    </row>
    <row r="23" spans="1:11" x14ac:dyDescent="0.3">
      <c r="A23" s="112"/>
      <c r="C23" s="3" t="s">
        <v>10</v>
      </c>
      <c r="D23" s="110"/>
      <c r="E23" s="111"/>
      <c r="F23" s="130"/>
      <c r="G23" s="111"/>
      <c r="H23" s="130"/>
      <c r="I23" s="111"/>
      <c r="J23" s="130"/>
      <c r="K23" s="131"/>
    </row>
    <row r="24" spans="1:11" x14ac:dyDescent="0.3">
      <c r="A24" s="112"/>
      <c r="C24" s="3" t="s">
        <v>22</v>
      </c>
      <c r="D24" s="110"/>
      <c r="E24" s="111"/>
      <c r="F24" s="130"/>
      <c r="G24" s="111"/>
      <c r="H24" s="130"/>
      <c r="I24" s="111"/>
      <c r="J24" s="130"/>
      <c r="K24" s="131"/>
    </row>
    <row r="25" spans="1:11" x14ac:dyDescent="0.3">
      <c r="A25" s="112"/>
      <c r="C25" s="4" t="s">
        <v>32</v>
      </c>
      <c r="D25" s="100">
        <f>(D22*D23)+(D24*5)</f>
        <v>0</v>
      </c>
      <c r="E25" s="101"/>
      <c r="F25" s="102">
        <f>(F22*F23)+(F24*5)</f>
        <v>0</v>
      </c>
      <c r="G25" s="101"/>
      <c r="H25" s="102">
        <f>(H22*H23)+(H24*5)</f>
        <v>0</v>
      </c>
      <c r="I25" s="101"/>
      <c r="J25" s="102">
        <f>(J22*J23)+(J24*5)</f>
        <v>0</v>
      </c>
      <c r="K25" s="107"/>
    </row>
    <row r="26" spans="1:11" s="30" customFormat="1" ht="15" thickBot="1" x14ac:dyDescent="0.35">
      <c r="A26" s="112"/>
      <c r="C26" s="50" t="s">
        <v>33</v>
      </c>
      <c r="D26" s="108">
        <f>SUM(D25:K25)</f>
        <v>0</v>
      </c>
      <c r="E26" s="108"/>
      <c r="F26" s="108"/>
      <c r="G26" s="108"/>
      <c r="H26" s="108"/>
      <c r="I26" s="108"/>
      <c r="J26" s="108"/>
      <c r="K26" s="109"/>
    </row>
    <row r="27" spans="1:11" x14ac:dyDescent="0.3">
      <c r="A27" s="112"/>
      <c r="C27" s="45" t="s">
        <v>43</v>
      </c>
      <c r="D27" s="46" t="s">
        <v>52</v>
      </c>
      <c r="E27" s="18"/>
      <c r="F27" s="18"/>
      <c r="G27" s="18"/>
      <c r="H27" s="18"/>
      <c r="I27" s="18"/>
      <c r="J27" s="18"/>
      <c r="K27" s="18"/>
    </row>
    <row r="28" spans="1:11" x14ac:dyDescent="0.3">
      <c r="A28" s="112"/>
      <c r="C28" s="46"/>
      <c r="D28" s="46" t="s">
        <v>44</v>
      </c>
      <c r="K28" s="44"/>
    </row>
    <row r="29" spans="1:11" x14ac:dyDescent="0.3">
      <c r="A29" s="112"/>
      <c r="C29" s="46"/>
      <c r="D29" s="46" t="s">
        <v>45</v>
      </c>
      <c r="K29" s="44"/>
    </row>
    <row r="30" spans="1:11" s="44" customFormat="1" ht="13.8" x14ac:dyDescent="0.3">
      <c r="A30" s="43"/>
      <c r="C30" s="46"/>
      <c r="D30" s="46" t="s">
        <v>69</v>
      </c>
    </row>
    <row r="31" spans="1:11" s="44" customFormat="1" x14ac:dyDescent="0.3">
      <c r="A31" s="43"/>
      <c r="C31" t="s">
        <v>64</v>
      </c>
    </row>
    <row r="32" spans="1:11" ht="16.8" customHeight="1" thickBot="1" x14ac:dyDescent="0.35">
      <c r="A32" s="27"/>
    </row>
    <row r="33" spans="1:11" ht="48.6" customHeight="1" thickBot="1" x14ac:dyDescent="0.35">
      <c r="A33" s="112" t="s">
        <v>36</v>
      </c>
      <c r="D33" s="113" t="s">
        <v>29</v>
      </c>
      <c r="E33" s="98"/>
      <c r="F33" s="98" t="s">
        <v>40</v>
      </c>
      <c r="G33" s="98"/>
      <c r="H33" s="98" t="s">
        <v>30</v>
      </c>
      <c r="I33" s="98"/>
      <c r="J33" s="98" t="s">
        <v>31</v>
      </c>
      <c r="K33" s="99"/>
    </row>
    <row r="34" spans="1:11" x14ac:dyDescent="0.3">
      <c r="A34" s="112"/>
      <c r="C34" s="2" t="s">
        <v>4</v>
      </c>
      <c r="D34" s="7" t="s">
        <v>0</v>
      </c>
      <c r="E34" s="69" t="s">
        <v>1</v>
      </c>
      <c r="F34" s="69" t="s">
        <v>0</v>
      </c>
      <c r="G34" s="69" t="s">
        <v>1</v>
      </c>
      <c r="H34" s="69" t="s">
        <v>0</v>
      </c>
      <c r="I34" s="69" t="s">
        <v>1</v>
      </c>
      <c r="J34" s="69" t="s">
        <v>0</v>
      </c>
      <c r="K34" s="5" t="s">
        <v>1</v>
      </c>
    </row>
    <row r="35" spans="1:11" ht="15" thickBot="1" x14ac:dyDescent="0.35">
      <c r="A35" s="112"/>
      <c r="C35" s="80" t="s">
        <v>9</v>
      </c>
      <c r="D35" s="77"/>
      <c r="E35" s="70"/>
      <c r="F35" s="70"/>
      <c r="G35" s="70"/>
      <c r="H35" s="70"/>
      <c r="I35" s="70"/>
      <c r="J35" s="70"/>
      <c r="K35" s="71"/>
    </row>
    <row r="36" spans="1:11" x14ac:dyDescent="0.3">
      <c r="A36" s="112"/>
      <c r="C36" s="82" t="s">
        <v>2</v>
      </c>
      <c r="D36" s="78"/>
      <c r="E36" s="74"/>
      <c r="F36" s="74"/>
      <c r="G36" s="74"/>
      <c r="H36" s="74"/>
      <c r="I36" s="74"/>
      <c r="J36" s="74"/>
      <c r="K36" s="64"/>
    </row>
    <row r="37" spans="1:11" s="6" customFormat="1" ht="15" thickBot="1" x14ac:dyDescent="0.35">
      <c r="A37" s="112"/>
      <c r="C37" s="83" t="s">
        <v>35</v>
      </c>
      <c r="D37" s="41">
        <v>400</v>
      </c>
      <c r="E37" s="75">
        <v>400</v>
      </c>
      <c r="F37" s="75">
        <v>400</v>
      </c>
      <c r="G37" s="75">
        <v>400</v>
      </c>
      <c r="H37" s="75">
        <v>400</v>
      </c>
      <c r="I37" s="75">
        <v>400</v>
      </c>
      <c r="J37" s="75">
        <v>400</v>
      </c>
      <c r="K37" s="42">
        <v>400</v>
      </c>
    </row>
    <row r="38" spans="1:11" x14ac:dyDescent="0.3">
      <c r="A38" s="112"/>
      <c r="C38" s="82" t="s">
        <v>3</v>
      </c>
      <c r="D38" s="66"/>
      <c r="E38" s="76"/>
      <c r="F38" s="74"/>
      <c r="G38" s="74"/>
      <c r="H38" s="76"/>
      <c r="I38" s="76"/>
      <c r="J38" s="76"/>
      <c r="K38" s="65"/>
    </row>
    <row r="39" spans="1:11" s="6" customFormat="1" ht="15" thickBot="1" x14ac:dyDescent="0.35">
      <c r="A39" s="112"/>
      <c r="C39" s="83" t="s">
        <v>35</v>
      </c>
      <c r="D39" s="41">
        <v>400</v>
      </c>
      <c r="E39" s="75">
        <v>400</v>
      </c>
      <c r="F39" s="75">
        <v>400</v>
      </c>
      <c r="G39" s="75">
        <v>400</v>
      </c>
      <c r="H39" s="75">
        <v>400</v>
      </c>
      <c r="I39" s="75">
        <v>400</v>
      </c>
      <c r="J39" s="75">
        <v>400</v>
      </c>
      <c r="K39" s="40">
        <v>400</v>
      </c>
    </row>
    <row r="40" spans="1:11" ht="15" thickBot="1" x14ac:dyDescent="0.35">
      <c r="A40" s="112"/>
      <c r="C40" s="81" t="s">
        <v>32</v>
      </c>
      <c r="D40" s="79">
        <f t="shared" ref="D40:K40" si="2">(D35*9)+(D36*D37)+(D38*D39)</f>
        <v>0</v>
      </c>
      <c r="E40" s="72">
        <f t="shared" si="2"/>
        <v>0</v>
      </c>
      <c r="F40" s="72">
        <f t="shared" si="2"/>
        <v>0</v>
      </c>
      <c r="G40" s="72">
        <f t="shared" si="2"/>
        <v>0</v>
      </c>
      <c r="H40" s="72">
        <f t="shared" si="2"/>
        <v>0</v>
      </c>
      <c r="I40" s="72">
        <f t="shared" si="2"/>
        <v>0</v>
      </c>
      <c r="J40" s="72">
        <f t="shared" si="2"/>
        <v>0</v>
      </c>
      <c r="K40" s="73">
        <f t="shared" si="2"/>
        <v>0</v>
      </c>
    </row>
    <row r="41" spans="1:11" s="30" customFormat="1" ht="15" thickBot="1" x14ac:dyDescent="0.35">
      <c r="A41" s="112"/>
      <c r="C41" s="50" t="s">
        <v>33</v>
      </c>
      <c r="D41" s="103">
        <f>SUM(D40:K40)</f>
        <v>0</v>
      </c>
      <c r="E41" s="104"/>
      <c r="F41" s="104"/>
      <c r="G41" s="104"/>
      <c r="H41" s="104"/>
      <c r="I41" s="104"/>
      <c r="J41" s="104"/>
      <c r="K41" s="105"/>
    </row>
    <row r="42" spans="1:11" s="46" customFormat="1" ht="12" x14ac:dyDescent="0.25">
      <c r="A42" s="112"/>
      <c r="C42" s="47" t="s">
        <v>43</v>
      </c>
    </row>
    <row r="43" spans="1:11" s="46" customFormat="1" ht="12" x14ac:dyDescent="0.25">
      <c r="A43" s="112"/>
      <c r="D43" s="46" t="s">
        <v>46</v>
      </c>
      <c r="G43" s="46" t="s">
        <v>47</v>
      </c>
      <c r="I43" s="46" t="s">
        <v>48</v>
      </c>
    </row>
    <row r="44" spans="1:11" s="46" customFormat="1" ht="12" x14ac:dyDescent="0.25">
      <c r="D44" s="48" t="s">
        <v>70</v>
      </c>
      <c r="G44" s="46" t="s">
        <v>49</v>
      </c>
      <c r="I44" s="46" t="s">
        <v>50</v>
      </c>
    </row>
    <row r="45" spans="1:11" x14ac:dyDescent="0.3">
      <c r="C45" s="47" t="s">
        <v>65</v>
      </c>
    </row>
    <row r="46" spans="1:11" x14ac:dyDescent="0.3">
      <c r="C46" s="47" t="s">
        <v>51</v>
      </c>
    </row>
    <row r="47" spans="1:11" x14ac:dyDescent="0.3">
      <c r="C47" s="30" t="s">
        <v>66</v>
      </c>
    </row>
    <row r="50" spans="2:8" ht="22.2" customHeight="1" x14ac:dyDescent="0.3">
      <c r="B50" s="67"/>
      <c r="C50" t="s">
        <v>61</v>
      </c>
      <c r="E50" s="95" t="s">
        <v>67</v>
      </c>
      <c r="F50" s="95"/>
      <c r="G50" s="106" t="s">
        <v>57</v>
      </c>
      <c r="H50" s="106"/>
    </row>
    <row r="51" spans="2:8" s="52" customFormat="1" ht="22.2" customHeight="1" x14ac:dyDescent="0.3">
      <c r="B51" s="68"/>
      <c r="C51" s="30" t="s">
        <v>62</v>
      </c>
      <c r="E51" s="95" t="s">
        <v>37</v>
      </c>
      <c r="F51" s="95"/>
      <c r="G51" s="96">
        <f>H18</f>
        <v>0</v>
      </c>
      <c r="H51" s="96"/>
    </row>
    <row r="52" spans="2:8" s="52" customFormat="1" ht="22.2" customHeight="1" x14ac:dyDescent="0.3">
      <c r="E52" s="95" t="s">
        <v>34</v>
      </c>
      <c r="F52" s="95"/>
      <c r="G52" s="96">
        <f>D26</f>
        <v>0</v>
      </c>
      <c r="H52" s="96"/>
    </row>
    <row r="53" spans="2:8" s="52" customFormat="1" ht="22.2" customHeight="1" x14ac:dyDescent="0.3">
      <c r="E53" s="95" t="s">
        <v>36</v>
      </c>
      <c r="F53" s="95"/>
      <c r="G53" s="96">
        <f>D41</f>
        <v>0</v>
      </c>
      <c r="H53" s="96"/>
    </row>
    <row r="54" spans="2:8" s="53" customFormat="1" ht="22.2" customHeight="1" x14ac:dyDescent="0.35">
      <c r="E54" s="95" t="s">
        <v>68</v>
      </c>
      <c r="F54" s="95"/>
      <c r="G54" s="96">
        <f>SUM(G51:G53)</f>
        <v>0</v>
      </c>
      <c r="H54" s="96"/>
    </row>
    <row r="56" spans="2:8" x14ac:dyDescent="0.3">
      <c r="D56" t="s">
        <v>63</v>
      </c>
    </row>
    <row r="57" spans="2:8" x14ac:dyDescent="0.3">
      <c r="D57" s="97" t="s">
        <v>56</v>
      </c>
      <c r="E57" s="97"/>
      <c r="F57" s="97"/>
      <c r="G57" s="97"/>
      <c r="H57" s="97"/>
    </row>
    <row r="58" spans="2:8" ht="15" thickBot="1" x14ac:dyDescent="0.35"/>
    <row r="59" spans="2:8" ht="28.2" customHeight="1" thickBot="1" x14ac:dyDescent="0.35">
      <c r="D59" s="49" t="s">
        <v>53</v>
      </c>
      <c r="E59" s="84"/>
      <c r="F59" s="85"/>
      <c r="G59" s="85"/>
      <c r="H59" s="86"/>
    </row>
    <row r="60" spans="2:8" ht="24" customHeight="1" thickBot="1" x14ac:dyDescent="0.35">
      <c r="D60" s="49" t="s">
        <v>54</v>
      </c>
      <c r="E60" s="84"/>
      <c r="F60" s="85"/>
      <c r="G60" s="85"/>
      <c r="H60" s="86"/>
    </row>
    <row r="61" spans="2:8" x14ac:dyDescent="0.3">
      <c r="D61" s="87" t="s">
        <v>55</v>
      </c>
      <c r="E61" s="89"/>
      <c r="F61" s="90"/>
      <c r="G61" s="90"/>
      <c r="H61" s="91"/>
    </row>
    <row r="62" spans="2:8" ht="66.599999999999994" customHeight="1" thickBot="1" x14ac:dyDescent="0.35">
      <c r="D62" s="88"/>
      <c r="E62" s="92"/>
      <c r="F62" s="93"/>
      <c r="G62" s="93"/>
      <c r="H62" s="94"/>
    </row>
  </sheetData>
  <mergeCells count="50">
    <mergeCell ref="J23:K23"/>
    <mergeCell ref="D24:E24"/>
    <mergeCell ref="F24:G24"/>
    <mergeCell ref="H24:I24"/>
    <mergeCell ref="J24:K24"/>
    <mergeCell ref="J21:K21"/>
    <mergeCell ref="D22:E22"/>
    <mergeCell ref="F22:G22"/>
    <mergeCell ref="H22:I22"/>
    <mergeCell ref="J22:K22"/>
    <mergeCell ref="A1:K2"/>
    <mergeCell ref="A3:A18"/>
    <mergeCell ref="C3:C4"/>
    <mergeCell ref="D3:I3"/>
    <mergeCell ref="H16:I16"/>
    <mergeCell ref="H17:I17"/>
    <mergeCell ref="H18:I18"/>
    <mergeCell ref="D23:E23"/>
    <mergeCell ref="A33:A43"/>
    <mergeCell ref="D33:E33"/>
    <mergeCell ref="F33:G33"/>
    <mergeCell ref="H33:I33"/>
    <mergeCell ref="A20:A29"/>
    <mergeCell ref="D21:E21"/>
    <mergeCell ref="F21:G21"/>
    <mergeCell ref="H21:I21"/>
    <mergeCell ref="F23:G23"/>
    <mergeCell ref="H23:I23"/>
    <mergeCell ref="J33:K33"/>
    <mergeCell ref="E52:F52"/>
    <mergeCell ref="G52:H52"/>
    <mergeCell ref="D25:E25"/>
    <mergeCell ref="F25:G25"/>
    <mergeCell ref="H25:I25"/>
    <mergeCell ref="D41:K41"/>
    <mergeCell ref="E50:F50"/>
    <mergeCell ref="G50:H50"/>
    <mergeCell ref="E51:F51"/>
    <mergeCell ref="G51:H51"/>
    <mergeCell ref="J25:K25"/>
    <mergeCell ref="D26:K26"/>
    <mergeCell ref="E60:H60"/>
    <mergeCell ref="D61:D62"/>
    <mergeCell ref="E61:H62"/>
    <mergeCell ref="E53:F53"/>
    <mergeCell ref="G53:H53"/>
    <mergeCell ref="E54:F54"/>
    <mergeCell ref="G54:H54"/>
    <mergeCell ref="D57:H57"/>
    <mergeCell ref="E59:H59"/>
  </mergeCells>
  <pageMargins left="0.17" right="0.18" top="0.35" bottom="0.41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Boş</vt:lpstr>
    </vt:vector>
  </TitlesOfParts>
  <Company>TURSAN ULAŞIM HİZMETLERİ A.Ş.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Melike Erdem</dc:creator>
  <cp:lastModifiedBy>Abdurrahman Kabadayı</cp:lastModifiedBy>
  <cp:lastPrinted>2020-05-05T08:36:00Z</cp:lastPrinted>
  <dcterms:created xsi:type="dcterms:W3CDTF">2015-10-12T08:46:17Z</dcterms:created>
  <dcterms:modified xsi:type="dcterms:W3CDTF">2020-06-18T13:25:19Z</dcterms:modified>
</cp:coreProperties>
</file>